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ожение 1" sheetId="1" r:id="rId1"/>
  </sheets>
  <externalReferences>
    <externalReference r:id="rId4"/>
  </externalReferences>
  <definedNames>
    <definedName name="_xlnm.Print_Titles" localSheetId="0">'Приложение 1'!$4:$5</definedName>
    <definedName name="_xlnm.Print_Area" localSheetId="0">'Приложение 1'!$A$1:$E$137</definedName>
  </definedNames>
  <calcPr fullCalcOnLoad="1"/>
</workbook>
</file>

<file path=xl/sharedStrings.xml><?xml version="1.0" encoding="utf-8"?>
<sst xmlns="http://schemas.openxmlformats.org/spreadsheetml/2006/main" count="238" uniqueCount="236">
  <si>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</si>
  <si>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</si>
  <si>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</si>
  <si>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</si>
  <si>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</si>
  <si>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</si>
  <si>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</si>
  <si>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</si>
  <si>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</si>
  <si>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</si>
  <si>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</si>
  <si>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</si>
  <si>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</si>
  <si>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</si>
  <si>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</si>
  <si>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1 11 01050 10 0000 120</t>
  </si>
  <si>
    <t>Дивиденды по акциям и доходы от прочих форм участия в капитале, находящихся в собственности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</si>
  <si>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</si>
  <si>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</si>
  <si>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</si>
  <si>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</si>
  <si>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</si>
  <si>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</si>
  <si>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</si>
  <si>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</si>
  <si>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</si>
  <si>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</si>
  <si>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</si>
  <si>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</si>
  <si>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</si>
  <si>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</si>
  <si>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</si>
  <si>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</si>
  <si>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</si>
  <si>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Иные межбюджетные трансферты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</si>
  <si>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</si>
  <si>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</si>
  <si>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</si>
  <si>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</si>
  <si>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</si>
  <si>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2 02 04000 00 0000 151</t>
  </si>
  <si>
    <t>Дотации бюджетам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</si>
  <si>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</si>
  <si>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1 05 01000 00 00000 110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</si>
  <si>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</si>
  <si>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</si>
  <si>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</si>
  <si>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1 06 02000 02 0000 110</t>
  </si>
  <si>
    <t>Налог на имущество организаций</t>
  </si>
  <si>
    <t>1 06 04000 02 0000 110</t>
  </si>
  <si>
    <t>Транспортный налог</t>
  </si>
  <si>
    <t>1 03 00000 00 0000 000</t>
  </si>
  <si>
    <t>Налоги на товары (работы, услуги), реализуемые на территории Российской Федерации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</si>
  <si>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</si>
  <si>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</si>
  <si>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</si>
  <si>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</si>
  <si>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</si>
  <si>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</si>
  <si>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</si>
  <si>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1 11 05010 10 0000 120</t>
  </si>
  <si>
    <t>1 11 05025 05 0000 120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</si>
  <si>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муниципальных районов (за   исключением земельных   участков   муниципальных   автономных учреждений)
</t>
  </si>
  <si>
    <t>1 11 05035 05 0000 120</t>
  </si>
  <si>
    <t xml:space="preserve">Доходы от сдачи в аренду имущества,  находящегося в  оперативном  управлении   органов   управления муниципальных районов и   созданных   ими   учреждений   (за исключением  имущества  муниципальных  автономных учреждений)
</t>
  </si>
  <si>
    <t>1 11 07015 05 0000 120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</si>
  <si>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 предприятий,  созданных муниципальными районами
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</si>
  <si>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</si>
  <si>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 учреждений,  а также имущества   муниципальных унитарных предприятий, в том числе казенных), в залог, в доверительное управление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</si>
  <si>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</si>
  <si>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</si>
  <si>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</si>
  <si>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</si>
  <si>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</si>
  <si>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</si>
  <si>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1 13 02024 05 0000 130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</si>
  <si>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</si>
  <si>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</si>
  <si>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</si>
  <si>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</si>
  <si>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</si>
  <si>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1 14 01050 05 0000 410</t>
  </si>
  <si>
    <t>Доходы  от продажи квартир, находящихся в собственности муниципальных районов</t>
  </si>
  <si>
    <t>1 14 02030 05 0000 410</t>
  </si>
  <si>
    <t>Доходы от реализации имущества, находящегося в собственности  муниципальных районов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</si>
  <si>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1 14 02030 05 0000 440</t>
  </si>
  <si>
    <t>Доходы от реализации имущества, находящегося в собственности муниципальных районов (за исключением имущества  муниципальных автономных  учреждений,  а также имущества  муниципальных унитарных предприятий, в том числе казенных), в части реализации материальных запасов средств по указанному имуществу</t>
  </si>
  <si>
    <t>1 14 02032 05 000 410</t>
  </si>
  <si>
    <t>Доходы от реализации имущества, находящегося в оперативном управлении учреждений, находящихся в ведении органов управления  муниципальных районов (за исключением имущества муниципальных автономных учреждений),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</si>
  <si>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</si>
  <si>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части реализации материальных запасов по указанному имуществу</t>
  </si>
  <si>
    <t>1 14 02033 05 0000 410</t>
  </si>
  <si>
    <t>1 14 03050 05 0000 410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</si>
  <si>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</si>
  <si>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</si>
  <si>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 от распоряжения и реализации конфискованного и иного имущества, обращенного в доходы  муниципальных районов (в части реализации материальных запасов средств по указанному имуществу)</t>
  </si>
  <si>
    <t>1 15 02050 05 0000 140</t>
  </si>
  <si>
    <t>Платежи, взимаемые организациями муниципальных районов за выполнение определенных функций</t>
  </si>
  <si>
    <t>2 07 05000 05 0000 180</t>
  </si>
  <si>
    <t>Прочие безвозмездные поступления в бюджеты муниципальных районов</t>
  </si>
  <si>
    <t xml:space="preserve"> 2 02 01001 05 0000 151</t>
  </si>
  <si>
    <t xml:space="preserve"> 2 02 01001 10 0000 151</t>
  </si>
  <si>
    <t xml:space="preserve"> 2 02 01003 05 0000 151</t>
  </si>
  <si>
    <t>Прочии субсидии бюджетам муниципальных районов</t>
  </si>
  <si>
    <t>Субсидии на софинансирование расходов на решение вопросов местного значения поселений с реализацией ФЗ "Об общих принципах организации местного самоуправления в РФ"</t>
  </si>
  <si>
    <t>Субсидии на капитальный и текущей ремонт объектов социально-культурной сферы</t>
  </si>
  <si>
    <t>Субсидии на предоставление ежемесячной надбавки к заработной плате специалистам в муниципальных образовательных учреждениях</t>
  </si>
  <si>
    <t>Субсидии на реализацию республиканской целевой программы "Развитие агропромышленного комплекса", подпрограмма "Социальное развитие села до 2012 года" (ч/з Мин с/х РА)</t>
  </si>
  <si>
    <t>Субвенции на предоставление гарантированных услуг по погребению</t>
  </si>
  <si>
    <t xml:space="preserve">Субвенции на оплату жилищно-коммунальных услуг отдельным категориям граждан </t>
  </si>
  <si>
    <t>Субвенции на ежемесячное денежное вознаграждение за классное руководство (через Министерство образования, науки и молодежной политики Республики Алтай)</t>
  </si>
  <si>
    <t xml:space="preserve"> 2 02 03021 00 0000 151</t>
  </si>
  <si>
    <t xml:space="preserve">Субвенции бюджетам  муниципальных районов на выполнение передаваемых полномояий субъектов РФ </t>
  </si>
  <si>
    <t xml:space="preserve"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</si>
  <si>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</si>
  <si>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</si>
  <si>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</si>
  <si>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в сфере организации деятельности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</si>
  <si>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 и управления охраной труда"</t>
  </si>
  <si>
    <t>Субвенции на предоставление мер социальной поддержки многодетным семьям</t>
  </si>
  <si>
    <t>Субвенции на осуществление назначения и выплаты доплат к пенсиям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</si>
  <si>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</si>
  <si>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Субвенции на осуществление государственных полномочий по лицензированию розничной продажи алкогольной продукции</t>
  </si>
  <si>
    <t>Субвенции на обеспечение жилой площадью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</si>
  <si>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1 01 02010 01 0000 110</t>
  </si>
  <si>
    <t>1 01 02020 01 0000 110</t>
  </si>
  <si>
    <t>1 01 02030 01 0000 110</t>
  </si>
  <si>
    <t>1 01 02040 01 0000 110</t>
  </si>
  <si>
    <t>1 01 02050 01 0000 110</t>
  </si>
  <si>
    <t>Налог на доходы физических лиц с доходов, полученных физическими лицами, являющимися налоговыми резидентами РФ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</si>
  <si>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 224 НК РФ</t>
  </si>
  <si>
    <t xml:space="preserve">Налог на доходы физических лиц с доходов, полученных физическими лицами, не являющимися налоговыми резидентами РФ </t>
  </si>
  <si>
    <t>Субсидии на капитальное строительство объектов муниципальных образований</t>
  </si>
  <si>
    <t>Субсидии на поддержку комплексной компактной застройки и благоустройства сельских поселений в рамках пилотных проектов (ФЦП "Государственная программа развития сельского хозяйства) в рамках РЦП "Развитие агропромышленного комплекса РА на 2009-2012г" (ч/з Мин с/х РА)</t>
  </si>
  <si>
    <t>Субсидии на реализацию РЦП "Жилище" на 2008-2010г подпрограмма "Обеспечение земельных участков коммунальной инфраструктурой в целях жилищного строительства на территории РА" " (ч/з Мин рег РА)</t>
  </si>
  <si>
    <t xml:space="preserve">Субсидии на проведение ремонта жилья гражданам из числа инвалидов и участников ВОВ, вдов погибших (умерших) участников ВОВ, тружеников тыла </t>
  </si>
  <si>
    <t>Налоговые доходы</t>
  </si>
  <si>
    <t>Собственные доходы</t>
  </si>
  <si>
    <t>103 02000 01 0000 110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</si>
  <si>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</si>
  <si>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Налог на доходы физических лиц с доходов, полученных в виде процентов по облигациям с ипотечным покрытием, эмитированным до 1января 2007г </t>
  </si>
  <si>
    <t>Акцизы по подакцизным товарам (продукции), производимым на территории РФ</t>
  </si>
  <si>
    <t>Неналоговые доходы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</si>
  <si>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</si>
  <si>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</si>
  <si>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1 17 05050 05 0000 180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</si>
  <si>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</si>
  <si>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</si>
  <si>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</si>
  <si>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 xml:space="preserve">Субвенции бюджетам муниципальных районов на обеспечение мер социальной поддержки ветеранов труда и тружеников тыла </t>
  </si>
  <si>
    <t>Субвенции на предоставление  мер социальной поддержки реабилитированных лиц и лиц, признанных пострадавшими от политических репрессий</t>
  </si>
  <si>
    <t>Субвенции на осуществление первичного воинского учета на территориях, где отсутствуют военные камисариаты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</si>
  <si>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</si>
  <si>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на реализацию Закона РА "О наделении органов местного самоуправления гос.пономочиями РА в области социальной поддержки отдельных категорий граждан по газификации жилых помещений РА  (через Министерство труда и социального развития РА)</t>
  </si>
  <si>
    <t>Субвенции  на содержание ребенка в семье опекуна и приемной семье, а таже вознаграждение, причитающееся приемному родителю (через Мин.образования, науки и молодежной политики РА)</t>
  </si>
  <si>
    <t>Сувенции бюджетам муниципальных районов на обеспечение равной доступности услуг общественного транспорта на территории соответствующего субъекта РФ для отдельных категорий граждан (через Мин.труда и социального развития РА)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</si>
  <si>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Мин.образования, науки и молодежной политики РА)</t>
  </si>
  <si>
    <t>Субвенции на денежные выплаты медицинскому персоналу фельдшерско-акушерских пунктов, врачам, фельдшерам и медицинским  сестрам скорой медицинской помощи (через Мин.здравоохранения РА)</t>
  </si>
  <si>
    <t>Субвенции на обеспечение жильем отдельных категорий граждан, установленных ФЗ от 12 января 1995г №5-ФЗ "О ветеранах" и 24 ноября 1995г №181-ФЗ "О социальной защите инвалидов в РФ"</t>
  </si>
  <si>
    <t xml:space="preserve"> 2 07 00000 00 0000 180</t>
  </si>
  <si>
    <t>Прочие неналоговые доходы бюджетов муниципальных районов</t>
  </si>
  <si>
    <t>Прочие безвозмездные поступления</t>
  </si>
  <si>
    <t>ВСЕГО ДОХОДОВ</t>
  </si>
  <si>
    <t>1 18 05030 05 0000 151</t>
  </si>
  <si>
    <t>1 19 05000 05 0000 151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</si>
  <si>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</si>
  <si>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</si>
  <si>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отклонения</t>
  </si>
  <si>
    <t>Сумма на 2010 год</t>
  </si>
  <si>
    <t>Субсидии на реализацию РЦП "Жилище" на 2008-2010г подпрограмма "Газификация РА" (ч/з Мин рег.разв. РА)</t>
  </si>
  <si>
    <t>Субсидии на реализацию республиканской целевой программы "Отходы" (2008-2010гг/)(ч/з Мин рег. развития РА)</t>
  </si>
  <si>
    <t>Субсидии на подготовку к отопительному сезону объектов ЖКХ, в т.ч. Кап.ремонт тепловой сети от котельных № 2,4 для подключения к модульной газовой котельной, замена котлов на котельной МУП "Майма"</t>
  </si>
  <si>
    <t xml:space="preserve">Субсидии, передаваемые бюджетам муниципальных районов на комплектование книжных фондов библиотек МО </t>
  </si>
  <si>
    <t>Субвенции на составление списков кандидатов в присяжные заседатели федеральных судов общей юрисдикции в РФ</t>
  </si>
  <si>
    <t>Субвенции бюджетам муниципальных районов на оздоровление детей</t>
  </si>
  <si>
    <t>Субвенции  бюджетам  муниципальных  районов  на  ежемесячное   денежное вознаграждение   за   классное   руководство  ( ч/з Мин образ. РА)</t>
  </si>
  <si>
    <t xml:space="preserve"> 2 02 02008 05 0000 151</t>
  </si>
  <si>
    <t>Субсидии бюджетам муниципальных районов на обеспечение жильем молодых семей (ч/з Мин образ РА)</t>
  </si>
  <si>
    <t xml:space="preserve">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</si>
  <si>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</si>
  <si>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 2 02 02051 05 0000 151</t>
  </si>
  <si>
    <t xml:space="preserve"> 2 02 02077 05 0000 151</t>
  </si>
  <si>
    <t xml:space="preserve"> 2 02 02080 05 0000 151</t>
  </si>
  <si>
    <t>2 02 02085 05 0000 151</t>
  </si>
  <si>
    <t>Субсидии бюджетам муниципальных районов на осуществление мероприятий обеспечению жильем граждан РФ, проживающих  в сельской местности</t>
  </si>
  <si>
    <t>2 02 02088 05 0001 151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</si>
  <si>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средств, поступивших от гос. корпорации Фонд содействия реформированию ЖКХ</t>
  </si>
  <si>
    <t>2 02 02088 05 0004 151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</si>
  <si>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средств, поступивших от гос. корпорации Фонд содействия реформированию ЖКХ</t>
  </si>
  <si>
    <t>2 02 02089 05 0001 151</t>
  </si>
  <si>
    <t>Субсидии бюджетам муниципальных районов на обеспечение мероприятий  по капитальному ремонту многоквартирных домов за счет средств бюджетов</t>
  </si>
  <si>
    <t>2 02 02089 05 0004 151</t>
  </si>
  <si>
    <t>Субсидии бюджетам муниципальных районов на обеспечение мероприятий  по переселению граждан из аварийно-жилищного фонда за счет средств бюджетов</t>
  </si>
  <si>
    <t>2 02 02105 05 0000 151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</si>
  <si>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</si>
  <si>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 xml:space="preserve"> 2 02 02999 05 0000 151</t>
  </si>
  <si>
    <t xml:space="preserve"> 2 02 03001 05 0000 151</t>
  </si>
  <si>
    <t xml:space="preserve"> 2 02 03002 05 0000 151</t>
  </si>
  <si>
    <t>Субвенции бюджетам муниципальных районов на осуществление полномочий по подготовке проведения статистических переписей (ч/з Минрегионразвития РА)</t>
  </si>
  <si>
    <t xml:space="preserve"> 2 02 03004 05 0000 151</t>
  </si>
  <si>
    <t xml:space="preserve"> 2 02 03007 05 0000 151</t>
  </si>
  <si>
    <t xml:space="preserve"> 2 02 03013 05 0000 151</t>
  </si>
  <si>
    <t xml:space="preserve"> 2 02 03015 05 0000 151</t>
  </si>
  <si>
    <t xml:space="preserve"> 2 02 03021 05 0000 151</t>
  </si>
  <si>
    <t xml:space="preserve"> 2 02 03022 05 0000 151</t>
  </si>
  <si>
    <t xml:space="preserve"> 2 02 03024 05 0000 151</t>
  </si>
  <si>
    <t xml:space="preserve"> 2 02 03026 05 0000 151</t>
  </si>
  <si>
    <t xml:space="preserve"> 2 02 03027 05 0000 151</t>
  </si>
  <si>
    <t xml:space="preserve"> 2 02 03029 05 0000 151</t>
  </si>
  <si>
    <t xml:space="preserve"> 2 02 03033 05 0000 151</t>
  </si>
  <si>
    <t xml:space="preserve"> 2 02 03055 05 0000 151</t>
  </si>
  <si>
    <t xml:space="preserve"> 2 02 03069 05 0000 151</t>
  </si>
  <si>
    <t xml:space="preserve"> 2 02 03070 05 0000 151</t>
  </si>
  <si>
    <t xml:space="preserve"> 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</si>
  <si>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</si>
  <si>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</si>
  <si>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 осуществляющими трудовую деятельность по найму у физических лиц на основании патента</t>
  </si>
  <si>
    <t>Субсидии на реализацию РЦП "Жилище" на 2008-2010г мероприятие "Самый благоустроенный населенный пункт РА (остаток неиспользованных средств) (ч/з Мин рег. РА)</t>
  </si>
  <si>
    <t>Субсидии на реализацию РЦП "Оснащение многоквартирных домов коллективными (общедомовыми) приборами учета потребления коммунального ресурса на 2009-2011гг" (ч/з Мин рег. РА)</t>
  </si>
  <si>
    <t>Субсидии на РЦП "Энергосбережение в ЖКХ" (2010-15гг)</t>
  </si>
  <si>
    <t>Налог на игорный бизнес</t>
  </si>
  <si>
    <t xml:space="preserve">Прочие дотации бюджетам муниципальных районов </t>
  </si>
  <si>
    <t>Субвенции бюджетам муниципальных районов на осуществление гос полномочий по вопросам административного законодательства</t>
  </si>
  <si>
    <t>1 06 05000 02 0000 110</t>
  </si>
  <si>
    <t xml:space="preserve"> 2 02 01999 05 0000 151</t>
  </si>
  <si>
    <t>Субвенции бюджетам муниципальных районов на выплату ежемесячного пособия на ребенка</t>
  </si>
  <si>
    <t xml:space="preserve">Субвенции бюджетам муниципальных районов на обеспечение жильем отдельных категорий граждан, установленных Федеральным законам от 12 января 1995 года №5-ФЗ "О ветеранах", в соответствии с Указом  Президента РФ от 7 мая 2008 года  №714- "Об обеспечении жильем ветеранов Великой Отечественной войны 1941-1945 годов" </t>
  </si>
  <si>
    <t>1 01 02011 01 0000 110</t>
  </si>
  <si>
    <t>1 14 02032 05 0000 410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</si>
  <si>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</si>
  <si>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</si>
  <si>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Доходы от реализации имущества, находящегося в оперативном управлении учреждений, находящихся в ведении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</si>
  <si>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</si>
  <si>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</si>
  <si>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долевого участия в деятельности организаций</t>
  </si>
  <si>
    <r>
      <t>Приложение №1
к пояснительной записке «О бюджете МО "</t>
    </r>
    <r>
      <rPr>
        <u val="single"/>
        <sz val="10"/>
        <rFont val="Times New Roman"/>
        <family val="1"/>
      </rPr>
      <t>Майминский</t>
    </r>
    <r>
      <rPr>
        <sz val="10"/>
        <rFont val="Times New Roman"/>
        <family val="1"/>
      </rPr>
      <t xml:space="preserve"> район" на 2010 год и на плановый период 2011 и 2012 годов»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</si>
</sst>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1"/>
      <name val="Times New Roman Cyr"/>
      <family val="0"/>
    </font>
    <font>
      <b/>
      <sz val="11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left" vertical="center" wrapText="1"/>
    </xf>
    <xf numFmtId="175" fontId="1" fillId="0" borderId="12" xfId="0" applyNumberFormat="1" applyFont="1" applyBorder="1" applyAlignment="1">
      <alignment horizontal="left" vertical="center" wrapText="1"/>
    </xf>
    <xf numFmtId="175" fontId="1" fillId="0" borderId="14" xfId="0" applyNumberFormat="1" applyFont="1" applyBorder="1" applyAlignment="1">
      <alignment horizontal="center" vertical="center" wrapText="1"/>
    </xf>
    <xf numFmtId="175" fontId="1" fillId="0" borderId="14" xfId="0" applyNumberFormat="1" applyFont="1" applyBorder="1" applyAlignment="1">
      <alignment horizontal="left" vertical="top" wrapText="1"/>
    </xf>
    <xf numFmtId="175" fontId="1" fillId="0" borderId="0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25" fillId="0" borderId="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wrapText="1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5" xfId="0" applyFont="1" applyBorder="1" applyAlignment="1">
      <alignment vertical="center" wrapText="1"/>
    </xf>
    <xf numFmtId="1" fontId="25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175" fontId="27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E143"/>
  <sheetViews>
    <sheetView tabSelected="1" zoomScaleSheetLayoutView="100" workbookViewId="0" topLeftCell="A1">
      <selection activeCell="E1" sqref="E1"/>
    </sheetView>
  </sheetViews>
  <sheetFormatPr defaultColWidth="9.00390625" defaultRowHeight="12.75"/>
  <cols>
    <col min="1" max="1" width="25.00390625" style="1" customWidth="1"/>
    <col min="2" max="2" width="55.625" style="1" customWidth="1"/>
    <col min="3" max="3" width="20.25390625" style="1" hidden="1" customWidth="1"/>
    <col min="4" max="4" width="17.625" style="1" customWidth="1"/>
    <col min="5" max="5" width="19.75390625" style="1" customWidth="1"/>
  </cols>
  <sheetData>
    <row r="1" spans="1:5" s="6" customFormat="1" ht="92.25" customHeight="1">
      <c r="A1" s="5"/>
      <c r="B1" s="5"/>
      <c r="C1" s="5"/>
      <c r="D1" s="5"/>
      <c r="E1" s="15" t="s">
        <v>235</v>
      </c>
    </row>
    <row r="2" spans="1:5" s="6" customFormat="1" ht="1.5" customHeight="1">
      <c r="A2" s="55"/>
      <c r="B2" s="55"/>
      <c r="C2" s="55"/>
      <c r="D2" s="55"/>
      <c r="E2" s="55"/>
    </row>
    <row r="3" spans="1:5" s="6" customFormat="1" ht="15.75">
      <c r="A3" s="4"/>
      <c r="B3" s="4"/>
      <c r="C3" s="4"/>
      <c r="D3" s="4"/>
      <c r="E3" s="7" t="s">
        <v>6</v>
      </c>
    </row>
    <row r="4" spans="1:5" s="6" customFormat="1" ht="57" customHeight="1">
      <c r="A4" s="3" t="s">
        <v>4</v>
      </c>
      <c r="B4" s="3" t="s">
        <v>5</v>
      </c>
      <c r="C4" s="3" t="s">
        <v>168</v>
      </c>
      <c r="D4" s="3" t="s">
        <v>167</v>
      </c>
      <c r="E4" s="3" t="s">
        <v>168</v>
      </c>
    </row>
    <row r="5" spans="1:5" s="6" customFormat="1" ht="12.75">
      <c r="A5" s="11">
        <v>1</v>
      </c>
      <c r="B5" s="11">
        <v>2</v>
      </c>
      <c r="C5" s="11"/>
      <c r="D5" s="11">
        <v>3</v>
      </c>
      <c r="E5" s="11">
        <v>4</v>
      </c>
    </row>
    <row r="6" spans="1:5" s="6" customFormat="1" ht="15.75">
      <c r="A6" s="13"/>
      <c r="B6" s="26" t="s">
        <v>137</v>
      </c>
      <c r="C6" s="52">
        <f>C7+C30+C136</f>
        <v>156465.07553</v>
      </c>
      <c r="D6" s="27">
        <f>D7+D30+D136</f>
        <v>-4747.504040000002</v>
      </c>
      <c r="E6" s="52">
        <f>E7+E30+E136</f>
        <v>151717.57149</v>
      </c>
    </row>
    <row r="7" spans="1:5" s="6" customFormat="1" ht="15.75">
      <c r="A7" s="2"/>
      <c r="B7" s="28" t="s">
        <v>136</v>
      </c>
      <c r="C7" s="16">
        <f>C8+C17+C19+C23+C27+C28+C29</f>
        <v>119764.20999999999</v>
      </c>
      <c r="D7" s="16">
        <f>D8+D17+D19+D23+D27+D28+D29</f>
        <v>1401.9941099999996</v>
      </c>
      <c r="E7" s="16">
        <f>E8+E17+E19+E23+E27+E28+E29</f>
        <v>121166.20411</v>
      </c>
    </row>
    <row r="8" spans="1:5" s="6" customFormat="1" ht="15.75">
      <c r="A8" s="3" t="s">
        <v>0</v>
      </c>
      <c r="B8" s="28" t="s">
        <v>1</v>
      </c>
      <c r="C8" s="16">
        <f>C9</f>
        <v>73300</v>
      </c>
      <c r="D8" s="16">
        <f>D9</f>
        <v>0</v>
      </c>
      <c r="E8" s="16">
        <f>E9</f>
        <v>73300</v>
      </c>
    </row>
    <row r="9" spans="1:5" s="6" customFormat="1" ht="15.75">
      <c r="A9" s="2" t="s">
        <v>2</v>
      </c>
      <c r="B9" s="14" t="s">
        <v>3</v>
      </c>
      <c r="C9" s="17">
        <f>SUM(C10:C16)</f>
        <v>73300</v>
      </c>
      <c r="D9" s="17">
        <f>E9-C9</f>
        <v>0</v>
      </c>
      <c r="E9" s="17">
        <f>SUM(E10:E16)</f>
        <v>73300</v>
      </c>
    </row>
    <row r="10" spans="1:5" s="6" customFormat="1" ht="60">
      <c r="A10" s="2" t="s">
        <v>124</v>
      </c>
      <c r="B10" s="14" t="s">
        <v>129</v>
      </c>
      <c r="C10" s="17">
        <v>30</v>
      </c>
      <c r="D10" s="17">
        <f>E10-C10</f>
        <v>96.6</v>
      </c>
      <c r="E10" s="17">
        <v>126.6</v>
      </c>
    </row>
    <row r="11" spans="1:5" s="6" customFormat="1" ht="60">
      <c r="A11" s="2" t="s">
        <v>227</v>
      </c>
      <c r="B11" s="14" t="s">
        <v>234</v>
      </c>
      <c r="C11" s="17"/>
      <c r="D11" s="17"/>
      <c r="E11" s="17">
        <v>-1.6055</v>
      </c>
    </row>
    <row r="12" spans="1:5" s="6" customFormat="1" ht="36.75" customHeight="1">
      <c r="A12" s="2" t="s">
        <v>125</v>
      </c>
      <c r="B12" s="14" t="s">
        <v>130</v>
      </c>
      <c r="C12" s="17">
        <v>73126</v>
      </c>
      <c r="D12" s="17">
        <f>E12-C12</f>
        <v>-79.29450000000361</v>
      </c>
      <c r="E12" s="17">
        <v>73046.7055</v>
      </c>
    </row>
    <row r="13" spans="1:5" s="6" customFormat="1" ht="45">
      <c r="A13" s="2" t="s">
        <v>126</v>
      </c>
      <c r="B13" s="14" t="s">
        <v>131</v>
      </c>
      <c r="C13" s="17">
        <v>102</v>
      </c>
      <c r="D13" s="17">
        <f>E13-C13</f>
        <v>-4</v>
      </c>
      <c r="E13" s="17">
        <v>98</v>
      </c>
    </row>
    <row r="14" spans="1:5" s="6" customFormat="1" ht="90">
      <c r="A14" s="2" t="s">
        <v>127</v>
      </c>
      <c r="B14" s="14" t="s">
        <v>139</v>
      </c>
      <c r="C14" s="17">
        <v>12</v>
      </c>
      <c r="D14" s="17">
        <f aca="true" t="shared" si="0" ref="D14:D21">E14-C14</f>
        <v>-4.8</v>
      </c>
      <c r="E14" s="17">
        <v>7.2</v>
      </c>
    </row>
    <row r="15" spans="1:5" s="6" customFormat="1" ht="45">
      <c r="A15" s="2" t="s">
        <v>128</v>
      </c>
      <c r="B15" s="14" t="s">
        <v>140</v>
      </c>
      <c r="C15" s="17">
        <v>0</v>
      </c>
      <c r="D15" s="17">
        <f t="shared" si="0"/>
        <v>0</v>
      </c>
      <c r="E15" s="17">
        <v>0</v>
      </c>
    </row>
    <row r="16" spans="1:5" s="6" customFormat="1" ht="60">
      <c r="A16" s="2" t="s">
        <v>215</v>
      </c>
      <c r="B16" s="14" t="s">
        <v>216</v>
      </c>
      <c r="C16" s="17">
        <v>30</v>
      </c>
      <c r="D16" s="17">
        <f t="shared" si="0"/>
        <v>-6.899999999999999</v>
      </c>
      <c r="E16" s="17">
        <v>23.1</v>
      </c>
    </row>
    <row r="17" spans="1:5" s="8" customFormat="1" ht="30.75" customHeight="1">
      <c r="A17" s="3" t="s">
        <v>51</v>
      </c>
      <c r="B17" s="28" t="s">
        <v>52</v>
      </c>
      <c r="C17" s="16">
        <f>C18</f>
        <v>3903</v>
      </c>
      <c r="D17" s="16">
        <f t="shared" si="0"/>
        <v>0</v>
      </c>
      <c r="E17" s="16">
        <f>E18</f>
        <v>3903</v>
      </c>
    </row>
    <row r="18" spans="1:5" s="8" customFormat="1" ht="32.25" customHeight="1">
      <c r="A18" s="2" t="s">
        <v>138</v>
      </c>
      <c r="B18" s="14" t="s">
        <v>141</v>
      </c>
      <c r="C18" s="17">
        <v>3903</v>
      </c>
      <c r="D18" s="17">
        <f t="shared" si="0"/>
        <v>0</v>
      </c>
      <c r="E18" s="17">
        <v>3903</v>
      </c>
    </row>
    <row r="19" spans="1:5" s="8" customFormat="1" ht="15.75">
      <c r="A19" s="3" t="s">
        <v>7</v>
      </c>
      <c r="B19" s="28" t="s">
        <v>8</v>
      </c>
      <c r="C19" s="16">
        <f>SUM(C20:C22)</f>
        <v>26234</v>
      </c>
      <c r="D19" s="16">
        <f t="shared" si="0"/>
        <v>1154</v>
      </c>
      <c r="E19" s="16">
        <f>SUM(E20:E22)</f>
        <v>27388</v>
      </c>
    </row>
    <row r="20" spans="1:5" s="6" customFormat="1" ht="30">
      <c r="A20" s="2" t="s">
        <v>43</v>
      </c>
      <c r="B20" s="14" t="s">
        <v>44</v>
      </c>
      <c r="C20" s="17">
        <v>17687</v>
      </c>
      <c r="D20" s="17">
        <f t="shared" si="0"/>
        <v>819</v>
      </c>
      <c r="E20" s="17">
        <v>18506</v>
      </c>
    </row>
    <row r="21" spans="1:5" s="6" customFormat="1" ht="30">
      <c r="A21" s="2" t="s">
        <v>45</v>
      </c>
      <c r="B21" s="14" t="s">
        <v>46</v>
      </c>
      <c r="C21" s="17">
        <v>8405</v>
      </c>
      <c r="D21" s="17">
        <f t="shared" si="0"/>
        <v>353</v>
      </c>
      <c r="E21" s="17">
        <v>8758</v>
      </c>
    </row>
    <row r="22" spans="1:5" s="6" customFormat="1" ht="15.75">
      <c r="A22" s="2" t="s">
        <v>9</v>
      </c>
      <c r="B22" s="14" t="s">
        <v>10</v>
      </c>
      <c r="C22" s="17">
        <v>142</v>
      </c>
      <c r="D22" s="17">
        <f aca="true" t="shared" si="1" ref="D22:D29">E22-C22</f>
        <v>-18</v>
      </c>
      <c r="E22" s="17">
        <v>124</v>
      </c>
    </row>
    <row r="23" spans="1:5" s="8" customFormat="1" ht="15.75">
      <c r="A23" s="3" t="s">
        <v>11</v>
      </c>
      <c r="B23" s="28" t="s">
        <v>12</v>
      </c>
      <c r="C23" s="16">
        <f>SUM(C24:C26)</f>
        <v>10034.21</v>
      </c>
      <c r="D23" s="16">
        <f t="shared" si="1"/>
        <v>306.22999999999956</v>
      </c>
      <c r="E23" s="16">
        <f>SUM(E24:E26)</f>
        <v>10340.439999999999</v>
      </c>
    </row>
    <row r="24" spans="1:5" s="6" customFormat="1" ht="15.75">
      <c r="A24" s="2" t="s">
        <v>47</v>
      </c>
      <c r="B24" s="14" t="s">
        <v>48</v>
      </c>
      <c r="C24" s="17">
        <v>5160</v>
      </c>
      <c r="D24" s="17">
        <f t="shared" si="1"/>
        <v>240</v>
      </c>
      <c r="E24" s="17">
        <v>5400</v>
      </c>
    </row>
    <row r="25" spans="1:5" s="6" customFormat="1" ht="15.75">
      <c r="A25" s="2" t="s">
        <v>49</v>
      </c>
      <c r="B25" s="14" t="s">
        <v>50</v>
      </c>
      <c r="C25" s="17">
        <v>4874.21</v>
      </c>
      <c r="D25" s="17">
        <f>E25-C25</f>
        <v>0</v>
      </c>
      <c r="E25" s="17">
        <v>4874.21</v>
      </c>
    </row>
    <row r="26" spans="1:5" s="6" customFormat="1" ht="15.75">
      <c r="A26" s="2" t="s">
        <v>223</v>
      </c>
      <c r="B26" s="14" t="s">
        <v>220</v>
      </c>
      <c r="C26" s="17">
        <v>0</v>
      </c>
      <c r="D26" s="17">
        <f t="shared" si="1"/>
        <v>66.23</v>
      </c>
      <c r="E26" s="17">
        <v>66.23</v>
      </c>
    </row>
    <row r="27" spans="1:5" s="8" customFormat="1" ht="28.5">
      <c r="A27" s="3" t="s">
        <v>53</v>
      </c>
      <c r="B27" s="28" t="s">
        <v>54</v>
      </c>
      <c r="C27" s="16">
        <v>1982</v>
      </c>
      <c r="D27" s="16">
        <f t="shared" si="1"/>
        <v>0</v>
      </c>
      <c r="E27" s="16">
        <v>1982</v>
      </c>
    </row>
    <row r="28" spans="1:5" s="8" customFormat="1" ht="15.75">
      <c r="A28" s="3" t="s">
        <v>55</v>
      </c>
      <c r="B28" s="28" t="s">
        <v>56</v>
      </c>
      <c r="C28" s="16">
        <v>4311</v>
      </c>
      <c r="D28" s="16">
        <f t="shared" si="1"/>
        <v>0</v>
      </c>
      <c r="E28" s="16">
        <v>4311</v>
      </c>
    </row>
    <row r="29" spans="1:5" s="8" customFormat="1" ht="28.5" customHeight="1">
      <c r="A29" s="3" t="s">
        <v>57</v>
      </c>
      <c r="B29" s="28" t="s">
        <v>58</v>
      </c>
      <c r="C29" s="16">
        <v>0</v>
      </c>
      <c r="D29" s="16">
        <f t="shared" si="1"/>
        <v>-58.23589</v>
      </c>
      <c r="E29" s="16">
        <v>-58.23589</v>
      </c>
    </row>
    <row r="30" spans="1:5" s="8" customFormat="1" ht="15.75">
      <c r="A30" s="3"/>
      <c r="B30" s="28" t="s">
        <v>142</v>
      </c>
      <c r="C30" s="16">
        <f>C31+C42+C44+C47+C61+C62+C63+C64</f>
        <v>36700.86553000001</v>
      </c>
      <c r="D30" s="16">
        <f>D31+D42+D44+D47+D61+D62+D63+D64</f>
        <v>-6149.498150000001</v>
      </c>
      <c r="E30" s="16">
        <f>E31+E42+E44+E47+E61+E62+E63+E64</f>
        <v>30551.367380000007</v>
      </c>
    </row>
    <row r="31" spans="1:5" s="8" customFormat="1" ht="35.25" customHeight="1">
      <c r="A31" s="3" t="s">
        <v>13</v>
      </c>
      <c r="B31" s="28" t="s">
        <v>14</v>
      </c>
      <c r="C31" s="16">
        <f>SUM(C34,C39:C41)</f>
        <v>6339</v>
      </c>
      <c r="D31" s="16">
        <f>SUM(D34,D39:D41)</f>
        <v>871</v>
      </c>
      <c r="E31" s="16">
        <f>SUM(E34,E39:E41)</f>
        <v>7210</v>
      </c>
    </row>
    <row r="32" spans="1:5" s="6" customFormat="1" ht="30" hidden="1">
      <c r="A32" s="2" t="s">
        <v>15</v>
      </c>
      <c r="B32" s="14" t="s">
        <v>16</v>
      </c>
      <c r="C32" s="17"/>
      <c r="D32" s="18"/>
      <c r="E32" s="17"/>
    </row>
    <row r="33" spans="1:5" s="6" customFormat="1" ht="45" hidden="1">
      <c r="A33" s="9" t="s">
        <v>17</v>
      </c>
      <c r="B33" s="29" t="s">
        <v>18</v>
      </c>
      <c r="C33" s="17"/>
      <c r="D33" s="20"/>
      <c r="E33" s="17"/>
    </row>
    <row r="34" spans="1:5" s="6" customFormat="1" ht="93" customHeight="1">
      <c r="A34" s="2" t="s">
        <v>21</v>
      </c>
      <c r="B34" s="30" t="s">
        <v>59</v>
      </c>
      <c r="C34" s="21">
        <f>SUM(C36:C38)</f>
        <v>6004</v>
      </c>
      <c r="D34" s="21">
        <f>SUM(D36:D38)</f>
        <v>936</v>
      </c>
      <c r="E34" s="21">
        <f>SUM(E36:E38)</f>
        <v>6940</v>
      </c>
    </row>
    <row r="35" spans="1:5" s="6" customFormat="1" ht="75" hidden="1">
      <c r="A35" s="2" t="s">
        <v>20</v>
      </c>
      <c r="B35" s="31" t="s">
        <v>19</v>
      </c>
      <c r="C35" s="21"/>
      <c r="D35" s="22"/>
      <c r="E35" s="21"/>
    </row>
    <row r="36" spans="1:5" s="6" customFormat="1" ht="96.75" customHeight="1">
      <c r="A36" s="2" t="s">
        <v>60</v>
      </c>
      <c r="B36" s="30" t="s">
        <v>143</v>
      </c>
      <c r="C36" s="21">
        <v>5553</v>
      </c>
      <c r="D36" s="17">
        <f>E36-C36</f>
        <v>892</v>
      </c>
      <c r="E36" s="21">
        <v>6445</v>
      </c>
    </row>
    <row r="37" spans="1:5" s="6" customFormat="1" ht="96.75" customHeight="1">
      <c r="A37" s="10" t="s">
        <v>61</v>
      </c>
      <c r="B37" s="30" t="s">
        <v>62</v>
      </c>
      <c r="C37" s="17">
        <v>451</v>
      </c>
      <c r="D37" s="17">
        <f>E37-C37</f>
        <v>44</v>
      </c>
      <c r="E37" s="17">
        <v>495</v>
      </c>
    </row>
    <row r="38" spans="1:5" s="6" customFormat="1" ht="90">
      <c r="A38" s="2" t="s">
        <v>63</v>
      </c>
      <c r="B38" s="32" t="s">
        <v>64</v>
      </c>
      <c r="C38" s="17">
        <v>0</v>
      </c>
      <c r="D38" s="17">
        <f>E38-C38</f>
        <v>0</v>
      </c>
      <c r="E38" s="17">
        <v>0</v>
      </c>
    </row>
    <row r="39" spans="1:5" s="6" customFormat="1" ht="69" customHeight="1">
      <c r="A39" s="2" t="s">
        <v>65</v>
      </c>
      <c r="B39" s="33" t="s">
        <v>66</v>
      </c>
      <c r="C39" s="17">
        <v>15</v>
      </c>
      <c r="D39" s="17">
        <f>E39-C39</f>
        <v>-15</v>
      </c>
      <c r="E39" s="17">
        <v>0</v>
      </c>
    </row>
    <row r="40" spans="1:5" s="6" customFormat="1" ht="90" hidden="1">
      <c r="A40" s="2" t="s">
        <v>67</v>
      </c>
      <c r="B40" s="33" t="s">
        <v>68</v>
      </c>
      <c r="C40" s="17"/>
      <c r="D40" s="23"/>
      <c r="E40" s="17"/>
    </row>
    <row r="41" spans="1:5" s="6" customFormat="1" ht="76.5" customHeight="1">
      <c r="A41" s="2" t="s">
        <v>69</v>
      </c>
      <c r="B41" s="30" t="s">
        <v>70</v>
      </c>
      <c r="C41" s="17">
        <v>320</v>
      </c>
      <c r="D41" s="17">
        <f>E41-C41</f>
        <v>-50</v>
      </c>
      <c r="E41" s="17">
        <v>270</v>
      </c>
    </row>
    <row r="42" spans="1:5" s="8" customFormat="1" ht="21.75" customHeight="1">
      <c r="A42" s="3" t="s">
        <v>71</v>
      </c>
      <c r="B42" s="34" t="s">
        <v>72</v>
      </c>
      <c r="C42" s="16">
        <f>C43</f>
        <v>450</v>
      </c>
      <c r="D42" s="16">
        <f>D43</f>
        <v>210</v>
      </c>
      <c r="E42" s="16">
        <f>E43</f>
        <v>660</v>
      </c>
    </row>
    <row r="43" spans="1:5" s="6" customFormat="1" ht="23.25" customHeight="1">
      <c r="A43" s="2" t="s">
        <v>73</v>
      </c>
      <c r="B43" s="30" t="s">
        <v>74</v>
      </c>
      <c r="C43" s="17">
        <v>450</v>
      </c>
      <c r="D43" s="17">
        <f>E43-C43</f>
        <v>210</v>
      </c>
      <c r="E43" s="17">
        <v>660</v>
      </c>
    </row>
    <row r="44" spans="1:5" s="8" customFormat="1" ht="28.5">
      <c r="A44" s="3" t="s">
        <v>22</v>
      </c>
      <c r="B44" s="28" t="s">
        <v>23</v>
      </c>
      <c r="C44" s="16">
        <f>SUM(C45:C46)</f>
        <v>14185.584</v>
      </c>
      <c r="D44" s="16">
        <f>SUM(D45:D46)</f>
        <v>-3185.5840000000007</v>
      </c>
      <c r="E44" s="16">
        <f>SUM(E45:E46)</f>
        <v>11000</v>
      </c>
    </row>
    <row r="45" spans="1:5" s="6" customFormat="1" ht="47.25" customHeight="1">
      <c r="A45" s="2" t="s">
        <v>75</v>
      </c>
      <c r="B45" s="14" t="s">
        <v>76</v>
      </c>
      <c r="C45" s="17">
        <v>0</v>
      </c>
      <c r="D45" s="17">
        <f>E45-C45</f>
        <v>0</v>
      </c>
      <c r="E45" s="17">
        <v>0</v>
      </c>
    </row>
    <row r="46" spans="1:5" s="6" customFormat="1" ht="60.75" customHeight="1">
      <c r="A46" s="2" t="s">
        <v>77</v>
      </c>
      <c r="B46" s="14" t="s">
        <v>78</v>
      </c>
      <c r="C46" s="17">
        <v>14185.584</v>
      </c>
      <c r="D46" s="17">
        <f>E46-C46</f>
        <v>-3185.5840000000007</v>
      </c>
      <c r="E46" s="17">
        <v>11000</v>
      </c>
    </row>
    <row r="47" spans="1:5" s="8" customFormat="1" ht="28.5">
      <c r="A47" s="3" t="s">
        <v>24</v>
      </c>
      <c r="B47" s="28" t="s">
        <v>25</v>
      </c>
      <c r="C47" s="16">
        <f>SUM(C53:C58)</f>
        <v>14858.66</v>
      </c>
      <c r="D47" s="16">
        <f>SUM(D53:D58)</f>
        <v>-4452.254</v>
      </c>
      <c r="E47" s="16">
        <f>SUM(E53:E58)</f>
        <v>10406.406</v>
      </c>
    </row>
    <row r="48" spans="1:5" s="6" customFormat="1" ht="30" hidden="1">
      <c r="A48" s="2" t="s">
        <v>81</v>
      </c>
      <c r="B48" s="14" t="s">
        <v>82</v>
      </c>
      <c r="C48" s="17"/>
      <c r="D48" s="18"/>
      <c r="E48" s="17"/>
    </row>
    <row r="49" spans="1:5" s="6" customFormat="1" ht="90" hidden="1">
      <c r="A49" s="2" t="s">
        <v>83</v>
      </c>
      <c r="B49" s="14" t="s">
        <v>84</v>
      </c>
      <c r="C49" s="17"/>
      <c r="D49" s="18"/>
      <c r="E49" s="17"/>
    </row>
    <row r="50" spans="1:5" s="6" customFormat="1" ht="90" hidden="1">
      <c r="A50" s="2" t="s">
        <v>85</v>
      </c>
      <c r="B50" s="14" t="s">
        <v>86</v>
      </c>
      <c r="C50" s="17"/>
      <c r="D50" s="18"/>
      <c r="E50" s="17"/>
    </row>
    <row r="51" spans="1:5" s="6" customFormat="1" ht="90" hidden="1">
      <c r="A51" s="2" t="s">
        <v>87</v>
      </c>
      <c r="B51" s="14" t="s">
        <v>88</v>
      </c>
      <c r="C51" s="17"/>
      <c r="D51" s="18"/>
      <c r="E51" s="17"/>
    </row>
    <row r="52" spans="1:5" s="6" customFormat="1" ht="90" hidden="1">
      <c r="A52" s="2" t="s">
        <v>89</v>
      </c>
      <c r="B52" s="14" t="s">
        <v>90</v>
      </c>
      <c r="C52" s="17"/>
      <c r="D52" s="18"/>
      <c r="E52" s="17"/>
    </row>
    <row r="53" spans="1:5" s="6" customFormat="1" ht="90">
      <c r="A53" s="2" t="s">
        <v>228</v>
      </c>
      <c r="B53" s="14" t="s">
        <v>231</v>
      </c>
      <c r="C53" s="17">
        <v>0</v>
      </c>
      <c r="D53" s="17">
        <f>E53-C53</f>
        <v>135.7</v>
      </c>
      <c r="E53" s="17">
        <v>135.7</v>
      </c>
    </row>
    <row r="54" spans="1:5" s="6" customFormat="1" ht="90">
      <c r="A54" s="2" t="s">
        <v>91</v>
      </c>
      <c r="B54" s="14" t="s">
        <v>144</v>
      </c>
      <c r="C54" s="17">
        <v>3200</v>
      </c>
      <c r="D54" s="17">
        <f>E54-C54</f>
        <v>-2433.6</v>
      </c>
      <c r="E54" s="17">
        <v>766.4</v>
      </c>
    </row>
    <row r="55" spans="1:5" s="6" customFormat="1" ht="60" hidden="1">
      <c r="A55" s="2" t="s">
        <v>92</v>
      </c>
      <c r="B55" s="14" t="s">
        <v>93</v>
      </c>
      <c r="C55" s="17"/>
      <c r="D55" s="18"/>
      <c r="E55" s="17"/>
    </row>
    <row r="56" spans="1:5" s="6" customFormat="1" ht="60" hidden="1">
      <c r="A56" s="2" t="s">
        <v>94</v>
      </c>
      <c r="B56" s="14" t="s">
        <v>95</v>
      </c>
      <c r="C56" s="17"/>
      <c r="D56" s="18"/>
      <c r="E56" s="17"/>
    </row>
    <row r="57" spans="1:5" s="6" customFormat="1" ht="45">
      <c r="A57" s="2" t="s">
        <v>79</v>
      </c>
      <c r="B57" s="14" t="s">
        <v>80</v>
      </c>
      <c r="C57" s="17">
        <v>11658.66</v>
      </c>
      <c r="D57" s="17">
        <f>E57-C57</f>
        <v>-2297.554</v>
      </c>
      <c r="E57" s="17">
        <v>9361.106</v>
      </c>
    </row>
    <row r="58" spans="1:5" s="6" customFormat="1" ht="60" customHeight="1">
      <c r="A58" s="2" t="s">
        <v>229</v>
      </c>
      <c r="B58" s="14" t="s">
        <v>230</v>
      </c>
      <c r="C58" s="17">
        <v>0</v>
      </c>
      <c r="D58" s="17">
        <f>E58-C58</f>
        <v>143.2</v>
      </c>
      <c r="E58" s="17">
        <v>143.2</v>
      </c>
    </row>
    <row r="59" spans="1:5" s="8" customFormat="1" ht="15.75" hidden="1">
      <c r="A59" s="3" t="s">
        <v>26</v>
      </c>
      <c r="B59" s="28" t="s">
        <v>27</v>
      </c>
      <c r="C59" s="16"/>
      <c r="D59" s="19"/>
      <c r="E59" s="16"/>
    </row>
    <row r="60" spans="1:5" s="6" customFormat="1" ht="30" hidden="1">
      <c r="A60" s="2" t="s">
        <v>96</v>
      </c>
      <c r="B60" s="14" t="s">
        <v>97</v>
      </c>
      <c r="C60" s="17"/>
      <c r="D60" s="18"/>
      <c r="E60" s="17"/>
    </row>
    <row r="61" spans="1:5" s="8" customFormat="1" ht="15.75">
      <c r="A61" s="3" t="s">
        <v>28</v>
      </c>
      <c r="B61" s="28" t="s">
        <v>29</v>
      </c>
      <c r="C61" s="16">
        <v>3567.3</v>
      </c>
      <c r="D61" s="16">
        <f>E61-C61</f>
        <v>432.6999999999998</v>
      </c>
      <c r="E61" s="16">
        <v>4000</v>
      </c>
    </row>
    <row r="62" spans="1:5" s="8" customFormat="1" ht="30" customHeight="1">
      <c r="A62" s="3" t="s">
        <v>145</v>
      </c>
      <c r="B62" s="28" t="s">
        <v>160</v>
      </c>
      <c r="C62" s="16">
        <v>2462.5509</v>
      </c>
      <c r="D62" s="16">
        <f>E62-C62</f>
        <v>-25.360149999999976</v>
      </c>
      <c r="E62" s="16">
        <v>2437.19075</v>
      </c>
    </row>
    <row r="63" spans="1:5" s="8" customFormat="1" ht="60">
      <c r="A63" s="3" t="s">
        <v>163</v>
      </c>
      <c r="B63" s="14" t="s">
        <v>165</v>
      </c>
      <c r="C63" s="17">
        <v>2394.05707</v>
      </c>
      <c r="D63" s="17">
        <f>E63-C63</f>
        <v>0</v>
      </c>
      <c r="E63" s="17">
        <v>2394.05707</v>
      </c>
    </row>
    <row r="64" spans="1:5" s="8" customFormat="1" ht="60">
      <c r="A64" s="3" t="s">
        <v>164</v>
      </c>
      <c r="B64" s="14" t="s">
        <v>166</v>
      </c>
      <c r="C64" s="17">
        <v>-7556.28644</v>
      </c>
      <c r="D64" s="17">
        <f>E64-C64</f>
        <v>0</v>
      </c>
      <c r="E64" s="17">
        <v>-7556.28644</v>
      </c>
    </row>
    <row r="65" spans="1:5" s="8" customFormat="1" ht="15.75">
      <c r="A65" s="3" t="s">
        <v>30</v>
      </c>
      <c r="B65" s="28" t="s">
        <v>31</v>
      </c>
      <c r="C65" s="16">
        <f>C66+C135</f>
        <v>749964.16</v>
      </c>
      <c r="D65" s="16">
        <f>D66+D135</f>
        <v>-1027.8080200000113</v>
      </c>
      <c r="E65" s="16">
        <f>E66+E135</f>
        <v>748936.35198</v>
      </c>
    </row>
    <row r="66" spans="1:5" s="6" customFormat="1" ht="32.25" customHeight="1">
      <c r="A66" s="3" t="s">
        <v>32</v>
      </c>
      <c r="B66" s="28" t="s">
        <v>42</v>
      </c>
      <c r="C66" s="16">
        <f>C67+C72+C98+C133</f>
        <v>749964.16</v>
      </c>
      <c r="D66" s="16">
        <f>D67+D72+D98+D133</f>
        <v>-1027.8080200000113</v>
      </c>
      <c r="E66" s="16">
        <f>E67+E72+E98+E133</f>
        <v>748936.35198</v>
      </c>
    </row>
    <row r="67" spans="1:5" s="6" customFormat="1" ht="28.5">
      <c r="A67" s="3" t="s">
        <v>33</v>
      </c>
      <c r="B67" s="28" t="s">
        <v>35</v>
      </c>
      <c r="C67" s="16">
        <f>SUM(C68:C71)</f>
        <v>113750.70000000001</v>
      </c>
      <c r="D67" s="16">
        <f>SUM(D68:D71)</f>
        <v>11507</v>
      </c>
      <c r="E67" s="16">
        <f>SUM(E68:E71)</f>
        <v>125257.70000000001</v>
      </c>
    </row>
    <row r="68" spans="1:5" s="6" customFormat="1" ht="36.75" customHeight="1">
      <c r="A68" s="2" t="s">
        <v>100</v>
      </c>
      <c r="B68" s="14" t="s">
        <v>146</v>
      </c>
      <c r="C68" s="17">
        <v>32460.8</v>
      </c>
      <c r="D68" s="17">
        <f>E68-C68</f>
        <v>0</v>
      </c>
      <c r="E68" s="17">
        <v>32460.8</v>
      </c>
    </row>
    <row r="69" spans="1:5" s="6" customFormat="1" ht="34.5" customHeight="1">
      <c r="A69" s="2" t="s">
        <v>101</v>
      </c>
      <c r="B69" s="14" t="s">
        <v>147</v>
      </c>
      <c r="C69" s="17">
        <v>6696.3</v>
      </c>
      <c r="D69" s="17">
        <f>E69-C69</f>
        <v>0</v>
      </c>
      <c r="E69" s="17">
        <v>6696.3</v>
      </c>
    </row>
    <row r="70" spans="1:5" s="6" customFormat="1" ht="34.5" customHeight="1">
      <c r="A70" s="2" t="s">
        <v>102</v>
      </c>
      <c r="B70" s="14" t="s">
        <v>41</v>
      </c>
      <c r="C70" s="17">
        <v>74593.6</v>
      </c>
      <c r="D70" s="17">
        <f>E70-C70</f>
        <v>9182</v>
      </c>
      <c r="E70" s="17">
        <v>83775.6</v>
      </c>
    </row>
    <row r="71" spans="1:5" s="6" customFormat="1" ht="28.5" customHeight="1">
      <c r="A71" s="2" t="s">
        <v>224</v>
      </c>
      <c r="B71" s="14" t="s">
        <v>221</v>
      </c>
      <c r="C71" s="17">
        <v>0</v>
      </c>
      <c r="D71" s="17">
        <f>E71-C71</f>
        <v>2325</v>
      </c>
      <c r="E71" s="17">
        <v>2325</v>
      </c>
    </row>
    <row r="72" spans="1:5" s="6" customFormat="1" ht="49.5" customHeight="1">
      <c r="A72" s="3" t="s">
        <v>37</v>
      </c>
      <c r="B72" s="28" t="s">
        <v>36</v>
      </c>
      <c r="C72" s="16">
        <f>SUM(C73:C85)</f>
        <v>207730.555</v>
      </c>
      <c r="D72" s="16">
        <f>SUM(D73:D85)</f>
        <v>832.3986599999935</v>
      </c>
      <c r="E72" s="16">
        <f>SUM(E73:E85)</f>
        <v>208562.95366</v>
      </c>
    </row>
    <row r="73" spans="1:5" s="6" customFormat="1" ht="36.75" customHeight="1">
      <c r="A73" s="2" t="s">
        <v>176</v>
      </c>
      <c r="B73" s="35" t="s">
        <v>177</v>
      </c>
      <c r="C73" s="17">
        <v>1468.8</v>
      </c>
      <c r="D73" s="17">
        <f aca="true" t="shared" si="2" ref="D73:D90">E73-C73</f>
        <v>-30.17863999999986</v>
      </c>
      <c r="E73" s="17">
        <v>1438.62136</v>
      </c>
    </row>
    <row r="74" spans="1:5" s="6" customFormat="1" ht="60">
      <c r="A74" s="2" t="s">
        <v>178</v>
      </c>
      <c r="B74" s="14" t="s">
        <v>179</v>
      </c>
      <c r="C74" s="17">
        <v>482.498</v>
      </c>
      <c r="D74" s="17">
        <f t="shared" si="2"/>
        <v>916.9853</v>
      </c>
      <c r="E74" s="17">
        <v>1399.4833</v>
      </c>
    </row>
    <row r="75" spans="1:5" s="6" customFormat="1" ht="64.5" customHeight="1">
      <c r="A75" s="2" t="s">
        <v>180</v>
      </c>
      <c r="B75" s="14" t="s">
        <v>107</v>
      </c>
      <c r="C75" s="17">
        <v>4386.8</v>
      </c>
      <c r="D75" s="17">
        <f t="shared" si="2"/>
        <v>0</v>
      </c>
      <c r="E75" s="17">
        <v>4386.8</v>
      </c>
    </row>
    <row r="76" spans="1:5" s="6" customFormat="1" ht="90">
      <c r="A76" s="2" t="s">
        <v>181</v>
      </c>
      <c r="B76" s="14" t="s">
        <v>133</v>
      </c>
      <c r="C76" s="17">
        <v>76657.74</v>
      </c>
      <c r="D76" s="17">
        <f t="shared" si="2"/>
        <v>2209.459999999992</v>
      </c>
      <c r="E76" s="17">
        <v>78867.2</v>
      </c>
    </row>
    <row r="77" spans="1:5" s="6" customFormat="1" ht="60">
      <c r="A77" s="2" t="s">
        <v>182</v>
      </c>
      <c r="B77" s="14" t="s">
        <v>134</v>
      </c>
      <c r="C77" s="17">
        <v>10350</v>
      </c>
      <c r="D77" s="17">
        <f>E77-C77</f>
        <v>-3600</v>
      </c>
      <c r="E77" s="17">
        <v>6750</v>
      </c>
    </row>
    <row r="78" spans="1:5" s="6" customFormat="1" ht="45">
      <c r="A78" s="24" t="s">
        <v>183</v>
      </c>
      <c r="B78" s="36" t="s">
        <v>184</v>
      </c>
      <c r="C78" s="17">
        <v>11201.06</v>
      </c>
      <c r="D78" s="17">
        <f t="shared" si="2"/>
        <v>-162.01999999999862</v>
      </c>
      <c r="E78" s="17">
        <v>11039.04</v>
      </c>
    </row>
    <row r="79" spans="1:5" s="6" customFormat="1" ht="60">
      <c r="A79" s="24" t="s">
        <v>185</v>
      </c>
      <c r="B79" s="36" t="s">
        <v>186</v>
      </c>
      <c r="C79" s="17">
        <v>2283.848</v>
      </c>
      <c r="D79" s="17">
        <f t="shared" si="2"/>
        <v>0</v>
      </c>
      <c r="E79" s="17">
        <v>2283.848</v>
      </c>
    </row>
    <row r="80" spans="1:5" s="6" customFormat="1" ht="75">
      <c r="A80" s="24" t="s">
        <v>187</v>
      </c>
      <c r="B80" s="36" t="s">
        <v>188</v>
      </c>
      <c r="C80" s="17">
        <v>6605.753</v>
      </c>
      <c r="D80" s="17">
        <f t="shared" si="2"/>
        <v>-1371.0589999999993</v>
      </c>
      <c r="E80" s="17">
        <v>5234.694</v>
      </c>
    </row>
    <row r="81" spans="1:5" s="6" customFormat="1" ht="45">
      <c r="A81" s="24" t="s">
        <v>189</v>
      </c>
      <c r="B81" s="36" t="s">
        <v>190</v>
      </c>
      <c r="C81" s="17">
        <v>95.889</v>
      </c>
      <c r="D81" s="17">
        <f t="shared" si="2"/>
        <v>0</v>
      </c>
      <c r="E81" s="17">
        <v>95.889</v>
      </c>
    </row>
    <row r="82" spans="1:5" s="6" customFormat="1" ht="57.75" customHeight="1">
      <c r="A82" s="24" t="s">
        <v>191</v>
      </c>
      <c r="B82" s="36" t="s">
        <v>192</v>
      </c>
      <c r="C82" s="17">
        <v>277.348</v>
      </c>
      <c r="D82" s="17">
        <f t="shared" si="2"/>
        <v>-57.56400000000002</v>
      </c>
      <c r="E82" s="17">
        <v>219.784</v>
      </c>
    </row>
    <row r="83" spans="1:5" s="6" customFormat="1" ht="38.25" customHeight="1">
      <c r="A83" s="24" t="s">
        <v>232</v>
      </c>
      <c r="B83" s="54" t="s">
        <v>233</v>
      </c>
      <c r="C83" s="17">
        <v>0</v>
      </c>
      <c r="D83" s="17">
        <f t="shared" si="2"/>
        <v>548.1</v>
      </c>
      <c r="E83" s="17">
        <v>548.1</v>
      </c>
    </row>
    <row r="84" spans="1:5" s="6" customFormat="1" ht="60">
      <c r="A84" s="24" t="s">
        <v>193</v>
      </c>
      <c r="B84" s="37" t="s">
        <v>194</v>
      </c>
      <c r="C84" s="17">
        <v>5499.3</v>
      </c>
      <c r="D84" s="17">
        <f t="shared" si="2"/>
        <v>0</v>
      </c>
      <c r="E84" s="17">
        <v>5499.3</v>
      </c>
    </row>
    <row r="85" spans="1:5" s="6" customFormat="1" ht="29.25" customHeight="1">
      <c r="A85" s="2" t="s">
        <v>195</v>
      </c>
      <c r="B85" s="14" t="s">
        <v>103</v>
      </c>
      <c r="C85" s="17">
        <f>SUM(C86:C97)</f>
        <v>88421.519</v>
      </c>
      <c r="D85" s="17">
        <f>SUM(D86:D97)</f>
        <v>2378.6749999999993</v>
      </c>
      <c r="E85" s="17">
        <f>SUM(E86:E97)</f>
        <v>90800.194</v>
      </c>
    </row>
    <row r="86" spans="1:5" s="6" customFormat="1" ht="60">
      <c r="A86" s="2"/>
      <c r="B86" s="14" t="s">
        <v>104</v>
      </c>
      <c r="C86" s="17">
        <v>11115.4</v>
      </c>
      <c r="D86" s="17">
        <f t="shared" si="2"/>
        <v>0</v>
      </c>
      <c r="E86" s="17">
        <v>11115.4</v>
      </c>
    </row>
    <row r="87" spans="1:5" s="6" customFormat="1" ht="39" customHeight="1">
      <c r="A87" s="2"/>
      <c r="B87" s="14" t="s">
        <v>105</v>
      </c>
      <c r="C87" s="17">
        <v>16662.669</v>
      </c>
      <c r="D87" s="17">
        <f t="shared" si="2"/>
        <v>3300</v>
      </c>
      <c r="E87" s="17">
        <v>19962.669</v>
      </c>
    </row>
    <row r="88" spans="1:5" s="6" customFormat="1" ht="30">
      <c r="A88" s="2"/>
      <c r="B88" s="14" t="s">
        <v>132</v>
      </c>
      <c r="C88" s="17">
        <v>32400</v>
      </c>
      <c r="D88" s="17">
        <f t="shared" si="2"/>
        <v>0</v>
      </c>
      <c r="E88" s="17">
        <v>32400</v>
      </c>
    </row>
    <row r="89" spans="1:5" s="6" customFormat="1" ht="45">
      <c r="A89" s="2"/>
      <c r="B89" s="14" t="s">
        <v>106</v>
      </c>
      <c r="C89" s="17">
        <v>400.8</v>
      </c>
      <c r="D89" s="17">
        <f t="shared" si="2"/>
        <v>0</v>
      </c>
      <c r="E89" s="17">
        <v>400.8</v>
      </c>
    </row>
    <row r="90" spans="1:5" s="6" customFormat="1" ht="34.5" customHeight="1">
      <c r="A90" s="2"/>
      <c r="B90" s="14" t="s">
        <v>169</v>
      </c>
      <c r="C90" s="17">
        <v>17783</v>
      </c>
      <c r="D90" s="17">
        <f t="shared" si="2"/>
        <v>-1071.3250000000007</v>
      </c>
      <c r="E90" s="17">
        <v>16711.675</v>
      </c>
    </row>
    <row r="91" spans="1:5" s="6" customFormat="1" ht="50.25" customHeight="1">
      <c r="A91" s="2"/>
      <c r="B91" s="14" t="s">
        <v>135</v>
      </c>
      <c r="C91" s="17">
        <v>0</v>
      </c>
      <c r="D91" s="17">
        <f aca="true" t="shared" si="3" ref="D91:D97">E91-C91</f>
        <v>0</v>
      </c>
      <c r="E91" s="17">
        <v>0</v>
      </c>
    </row>
    <row r="92" spans="1:5" s="6" customFormat="1" ht="45">
      <c r="A92" s="2"/>
      <c r="B92" s="14" t="s">
        <v>170</v>
      </c>
      <c r="C92" s="17">
        <v>4000</v>
      </c>
      <c r="D92" s="17">
        <f t="shared" si="3"/>
        <v>0</v>
      </c>
      <c r="E92" s="17">
        <v>4000</v>
      </c>
    </row>
    <row r="93" spans="1:5" s="6" customFormat="1" ht="45" customHeight="1">
      <c r="A93" s="2"/>
      <c r="B93" s="35" t="s">
        <v>171</v>
      </c>
      <c r="C93" s="17">
        <v>3450</v>
      </c>
      <c r="D93" s="17">
        <f t="shared" si="3"/>
        <v>0</v>
      </c>
      <c r="E93" s="17">
        <v>3450</v>
      </c>
    </row>
    <row r="94" spans="1:5" s="6" customFormat="1" ht="45" customHeight="1">
      <c r="A94" s="2"/>
      <c r="B94" s="14" t="s">
        <v>217</v>
      </c>
      <c r="C94" s="17">
        <v>255</v>
      </c>
      <c r="D94" s="17">
        <f t="shared" si="3"/>
        <v>150</v>
      </c>
      <c r="E94" s="17">
        <v>405</v>
      </c>
    </row>
    <row r="95" spans="1:5" s="6" customFormat="1" ht="60">
      <c r="A95" s="2"/>
      <c r="B95" s="14" t="s">
        <v>218</v>
      </c>
      <c r="C95" s="17">
        <v>36</v>
      </c>
      <c r="D95" s="17">
        <f t="shared" si="3"/>
        <v>0</v>
      </c>
      <c r="E95" s="17">
        <v>36</v>
      </c>
    </row>
    <row r="96" spans="1:5" s="6" customFormat="1" ht="15.75">
      <c r="A96" s="2"/>
      <c r="B96" s="14" t="s">
        <v>219</v>
      </c>
      <c r="C96" s="17">
        <v>2196.25</v>
      </c>
      <c r="D96" s="17">
        <f>E96-C96</f>
        <v>0</v>
      </c>
      <c r="E96" s="17">
        <v>2196.25</v>
      </c>
    </row>
    <row r="97" spans="1:5" s="6" customFormat="1" ht="30.75" customHeight="1">
      <c r="A97" s="2"/>
      <c r="B97" s="38" t="s">
        <v>172</v>
      </c>
      <c r="C97" s="17">
        <v>122.4</v>
      </c>
      <c r="D97" s="17">
        <f t="shared" si="3"/>
        <v>0</v>
      </c>
      <c r="E97" s="17">
        <v>122.4</v>
      </c>
    </row>
    <row r="98" spans="1:5" s="6" customFormat="1" ht="28.5">
      <c r="A98" s="3" t="s">
        <v>39</v>
      </c>
      <c r="B98" s="28" t="s">
        <v>38</v>
      </c>
      <c r="C98" s="16">
        <f>SUM(C99:C108,C126:C132)</f>
        <v>428170.005</v>
      </c>
      <c r="D98" s="16">
        <f>SUM(D99:D108,D126:D132)</f>
        <v>-13101.649000000005</v>
      </c>
      <c r="E98" s="16">
        <f>SUM(E99:E108,E126:E132)</f>
        <v>415068.356</v>
      </c>
    </row>
    <row r="99" spans="1:5" s="6" customFormat="1" ht="38.25" customHeight="1">
      <c r="A99" s="2" t="s">
        <v>196</v>
      </c>
      <c r="B99" s="39" t="s">
        <v>109</v>
      </c>
      <c r="C99" s="17">
        <v>52359.4</v>
      </c>
      <c r="D99" s="17">
        <f aca="true" t="shared" si="4" ref="D99:D107">E99-C99</f>
        <v>-27367.4</v>
      </c>
      <c r="E99" s="17">
        <v>24992</v>
      </c>
    </row>
    <row r="100" spans="1:5" s="6" customFormat="1" ht="52.5" customHeight="1">
      <c r="A100" s="2" t="s">
        <v>197</v>
      </c>
      <c r="B100" s="14" t="s">
        <v>198</v>
      </c>
      <c r="C100" s="17">
        <v>99.9</v>
      </c>
      <c r="D100" s="17">
        <f t="shared" si="4"/>
        <v>0</v>
      </c>
      <c r="E100" s="17">
        <v>99.9</v>
      </c>
    </row>
    <row r="101" spans="1:5" s="6" customFormat="1" ht="57.75" customHeight="1">
      <c r="A101" s="10" t="s">
        <v>199</v>
      </c>
      <c r="B101" s="40" t="s">
        <v>148</v>
      </c>
      <c r="C101" s="25">
        <v>1061.26</v>
      </c>
      <c r="D101" s="17">
        <f t="shared" si="4"/>
        <v>50</v>
      </c>
      <c r="E101" s="25">
        <v>1111.26</v>
      </c>
    </row>
    <row r="102" spans="1:5" s="6" customFormat="1" ht="50.25" customHeight="1">
      <c r="A102" s="2" t="s">
        <v>200</v>
      </c>
      <c r="B102" s="41" t="s">
        <v>173</v>
      </c>
      <c r="C102" s="17">
        <v>6.5</v>
      </c>
      <c r="D102" s="17">
        <f t="shared" si="4"/>
        <v>0</v>
      </c>
      <c r="E102" s="17">
        <v>6.5</v>
      </c>
    </row>
    <row r="103" spans="1:5" s="6" customFormat="1" ht="48" customHeight="1">
      <c r="A103" s="2" t="s">
        <v>201</v>
      </c>
      <c r="B103" s="41" t="s">
        <v>150</v>
      </c>
      <c r="C103" s="17">
        <v>1009</v>
      </c>
      <c r="D103" s="17">
        <f t="shared" si="4"/>
        <v>95.09999999999991</v>
      </c>
      <c r="E103" s="17">
        <v>1104.1</v>
      </c>
    </row>
    <row r="104" spans="1:5" s="6" customFormat="1" ht="30">
      <c r="A104" s="2" t="s">
        <v>202</v>
      </c>
      <c r="B104" s="41" t="s">
        <v>151</v>
      </c>
      <c r="C104" s="17">
        <v>324.8</v>
      </c>
      <c r="D104" s="17">
        <f t="shared" si="4"/>
        <v>0</v>
      </c>
      <c r="E104" s="17">
        <v>324.8</v>
      </c>
    </row>
    <row r="105" spans="1:5" s="6" customFormat="1" ht="68.25" customHeight="1">
      <c r="A105" s="2" t="s">
        <v>111</v>
      </c>
      <c r="B105" s="41" t="s">
        <v>110</v>
      </c>
      <c r="C105" s="17">
        <v>0</v>
      </c>
      <c r="D105" s="17">
        <f t="shared" si="4"/>
        <v>0</v>
      </c>
      <c r="E105" s="17">
        <v>0</v>
      </c>
    </row>
    <row r="106" spans="1:5" s="6" customFormat="1" ht="52.5" customHeight="1">
      <c r="A106" s="2" t="s">
        <v>203</v>
      </c>
      <c r="B106" s="42" t="s">
        <v>175</v>
      </c>
      <c r="C106" s="17">
        <v>2911.845</v>
      </c>
      <c r="D106" s="17">
        <f t="shared" si="4"/>
        <v>0</v>
      </c>
      <c r="E106" s="17">
        <v>2911.845</v>
      </c>
    </row>
    <row r="107" spans="1:5" s="6" customFormat="1" ht="45">
      <c r="A107" s="2" t="s">
        <v>204</v>
      </c>
      <c r="B107" s="43" t="s">
        <v>152</v>
      </c>
      <c r="C107" s="17">
        <v>13876.1</v>
      </c>
      <c r="D107" s="17">
        <f t="shared" si="4"/>
        <v>378.89999999999964</v>
      </c>
      <c r="E107" s="17">
        <v>14255</v>
      </c>
    </row>
    <row r="108" spans="1:5" s="6" customFormat="1" ht="30">
      <c r="A108" s="2" t="s">
        <v>205</v>
      </c>
      <c r="B108" s="43" t="s">
        <v>112</v>
      </c>
      <c r="C108" s="17">
        <f>SUM(C109:C125)</f>
        <v>155555.40000000002</v>
      </c>
      <c r="D108" s="17">
        <f>SUM(D109:D125)</f>
        <v>-7479.300000000001</v>
      </c>
      <c r="E108" s="17">
        <f>SUM(E109:E125)</f>
        <v>148076.1</v>
      </c>
    </row>
    <row r="109" spans="1:5" s="6" customFormat="1" ht="30">
      <c r="A109" s="2"/>
      <c r="B109" s="43" t="s">
        <v>108</v>
      </c>
      <c r="C109" s="17">
        <v>266</v>
      </c>
      <c r="D109" s="17">
        <f aca="true" t="shared" si="5" ref="D109:D116">E109-C109</f>
        <v>0</v>
      </c>
      <c r="E109" s="17">
        <v>266</v>
      </c>
    </row>
    <row r="110" spans="1:5" s="6" customFormat="1" ht="90">
      <c r="A110" s="2"/>
      <c r="B110" s="41" t="s">
        <v>113</v>
      </c>
      <c r="C110" s="17">
        <v>83274.5</v>
      </c>
      <c r="D110" s="17">
        <f t="shared" si="5"/>
        <v>0</v>
      </c>
      <c r="E110" s="17">
        <v>83274.5</v>
      </c>
    </row>
    <row r="111" spans="1:5" s="6" customFormat="1" ht="30">
      <c r="A111" s="2"/>
      <c r="B111" s="41" t="s">
        <v>114</v>
      </c>
      <c r="C111" s="17">
        <v>2585</v>
      </c>
      <c r="D111" s="17">
        <f t="shared" si="5"/>
        <v>-1300</v>
      </c>
      <c r="E111" s="17">
        <v>1285</v>
      </c>
    </row>
    <row r="112" spans="1:5" s="6" customFormat="1" ht="45">
      <c r="A112" s="2"/>
      <c r="B112" s="41" t="s">
        <v>115</v>
      </c>
      <c r="C112" s="17">
        <v>17875</v>
      </c>
      <c r="D112" s="17">
        <f t="shared" si="5"/>
        <v>0</v>
      </c>
      <c r="E112" s="17">
        <v>17875</v>
      </c>
    </row>
    <row r="113" spans="1:5" s="6" customFormat="1" ht="60">
      <c r="A113" s="2"/>
      <c r="B113" s="41" t="s">
        <v>116</v>
      </c>
      <c r="C113" s="17">
        <v>429</v>
      </c>
      <c r="D113" s="17">
        <f t="shared" si="5"/>
        <v>0</v>
      </c>
      <c r="E113" s="17">
        <v>429</v>
      </c>
    </row>
    <row r="114" spans="1:5" s="6" customFormat="1" ht="45">
      <c r="A114" s="2"/>
      <c r="B114" s="44" t="s">
        <v>149</v>
      </c>
      <c r="C114" s="17">
        <v>19938.7</v>
      </c>
      <c r="D114" s="17">
        <f t="shared" si="5"/>
        <v>-5178.700000000001</v>
      </c>
      <c r="E114" s="17">
        <v>14760</v>
      </c>
    </row>
    <row r="115" spans="1:5" s="6" customFormat="1" ht="30">
      <c r="A115" s="2"/>
      <c r="B115" s="44" t="s">
        <v>225</v>
      </c>
      <c r="C115" s="17">
        <v>6556</v>
      </c>
      <c r="D115" s="17">
        <f t="shared" si="5"/>
        <v>424.39999999999964</v>
      </c>
      <c r="E115" s="17">
        <v>6980.4</v>
      </c>
    </row>
    <row r="116" spans="1:5" s="6" customFormat="1" ht="95.25" customHeight="1">
      <c r="A116" s="2"/>
      <c r="B116" s="43" t="s">
        <v>117</v>
      </c>
      <c r="C116" s="17">
        <v>488</v>
      </c>
      <c r="D116" s="17">
        <f t="shared" si="5"/>
        <v>0</v>
      </c>
      <c r="E116" s="17">
        <v>488</v>
      </c>
    </row>
    <row r="117" spans="1:5" s="6" customFormat="1" ht="90">
      <c r="A117" s="2"/>
      <c r="B117" s="41" t="s">
        <v>118</v>
      </c>
      <c r="C117" s="17">
        <v>12635</v>
      </c>
      <c r="D117" s="17">
        <f aca="true" t="shared" si="6" ref="D117:D131">E117-C117</f>
        <v>110</v>
      </c>
      <c r="E117" s="17">
        <v>12745</v>
      </c>
    </row>
    <row r="118" spans="1:5" s="6" customFormat="1" ht="30">
      <c r="A118" s="2"/>
      <c r="B118" s="41" t="s">
        <v>119</v>
      </c>
      <c r="C118" s="17">
        <v>3572</v>
      </c>
      <c r="D118" s="17">
        <f t="shared" si="6"/>
        <v>-872</v>
      </c>
      <c r="E118" s="17">
        <v>2700</v>
      </c>
    </row>
    <row r="119" spans="1:5" s="6" customFormat="1" ht="30">
      <c r="A119" s="2"/>
      <c r="B119" s="41" t="s">
        <v>120</v>
      </c>
      <c r="C119" s="17">
        <v>2131</v>
      </c>
      <c r="D119" s="17">
        <f t="shared" si="6"/>
        <v>0</v>
      </c>
      <c r="E119" s="17">
        <v>2131</v>
      </c>
    </row>
    <row r="120" spans="1:5" s="6" customFormat="1" ht="75">
      <c r="A120" s="2"/>
      <c r="B120" s="41" t="s">
        <v>121</v>
      </c>
      <c r="C120" s="17">
        <v>744</v>
      </c>
      <c r="D120" s="17">
        <f t="shared" si="6"/>
        <v>0</v>
      </c>
      <c r="E120" s="17">
        <v>744</v>
      </c>
    </row>
    <row r="121" spans="1:5" s="6" customFormat="1" ht="45">
      <c r="A121" s="2"/>
      <c r="B121" s="41" t="s">
        <v>122</v>
      </c>
      <c r="C121" s="17">
        <v>0.7</v>
      </c>
      <c r="D121" s="17">
        <f t="shared" si="6"/>
        <v>0</v>
      </c>
      <c r="E121" s="17">
        <v>0.7</v>
      </c>
    </row>
    <row r="122" spans="1:5" s="6" customFormat="1" ht="87.75" customHeight="1">
      <c r="A122" s="2"/>
      <c r="B122" s="45" t="s">
        <v>153</v>
      </c>
      <c r="C122" s="17">
        <v>1200</v>
      </c>
      <c r="D122" s="17">
        <f t="shared" si="6"/>
        <v>-770</v>
      </c>
      <c r="E122" s="17">
        <v>430</v>
      </c>
    </row>
    <row r="123" spans="1:5" s="6" customFormat="1" ht="81" customHeight="1">
      <c r="A123" s="2"/>
      <c r="B123" s="46" t="s">
        <v>155</v>
      </c>
      <c r="C123" s="17">
        <v>1825.5</v>
      </c>
      <c r="D123" s="17">
        <f t="shared" si="6"/>
        <v>0</v>
      </c>
      <c r="E123" s="17">
        <v>1825.5</v>
      </c>
    </row>
    <row r="124" spans="1:5" s="6" customFormat="1" ht="30">
      <c r="A124" s="2"/>
      <c r="B124" s="46" t="s">
        <v>174</v>
      </c>
      <c r="C124" s="17">
        <v>2035</v>
      </c>
      <c r="D124" s="17">
        <f>E124-C124</f>
        <v>0</v>
      </c>
      <c r="E124" s="17">
        <v>2035</v>
      </c>
    </row>
    <row r="125" spans="1:5" s="6" customFormat="1" ht="45">
      <c r="A125" s="2"/>
      <c r="B125" s="46" t="s">
        <v>222</v>
      </c>
      <c r="C125" s="17">
        <v>0</v>
      </c>
      <c r="D125" s="17">
        <f t="shared" si="6"/>
        <v>107</v>
      </c>
      <c r="E125" s="17">
        <v>107</v>
      </c>
    </row>
    <row r="126" spans="1:5" s="6" customFormat="1" ht="60">
      <c r="A126" s="2" t="s">
        <v>206</v>
      </c>
      <c r="B126" s="41" t="s">
        <v>123</v>
      </c>
      <c r="C126" s="17">
        <v>4424.4</v>
      </c>
      <c r="D126" s="17">
        <f t="shared" si="6"/>
        <v>0</v>
      </c>
      <c r="E126" s="17">
        <v>4424.4</v>
      </c>
    </row>
    <row r="127" spans="1:5" s="6" customFormat="1" ht="60">
      <c r="A127" s="2" t="s">
        <v>207</v>
      </c>
      <c r="B127" s="41" t="s">
        <v>154</v>
      </c>
      <c r="C127" s="17">
        <v>14261.3</v>
      </c>
      <c r="D127" s="17">
        <f t="shared" si="6"/>
        <v>17.051000000001295</v>
      </c>
      <c r="E127" s="17">
        <v>14278.351</v>
      </c>
    </row>
    <row r="128" spans="1:5" ht="90">
      <c r="A128" s="2" t="s">
        <v>208</v>
      </c>
      <c r="B128" s="41" t="s">
        <v>156</v>
      </c>
      <c r="C128" s="17">
        <v>1341.5</v>
      </c>
      <c r="D128" s="17">
        <f t="shared" si="6"/>
        <v>0</v>
      </c>
      <c r="E128" s="17">
        <v>1341.5</v>
      </c>
    </row>
    <row r="129" spans="1:5" ht="30">
      <c r="A129" s="2" t="s">
        <v>209</v>
      </c>
      <c r="B129" s="46" t="s">
        <v>174</v>
      </c>
      <c r="C129" s="17">
        <v>1620</v>
      </c>
      <c r="D129" s="17">
        <f t="shared" si="6"/>
        <v>0</v>
      </c>
      <c r="E129" s="17">
        <v>1620</v>
      </c>
    </row>
    <row r="130" spans="1:5" ht="60">
      <c r="A130" s="2" t="s">
        <v>210</v>
      </c>
      <c r="B130" s="41" t="s">
        <v>157</v>
      </c>
      <c r="C130" s="17">
        <v>2990.6</v>
      </c>
      <c r="D130" s="17">
        <f t="shared" si="6"/>
        <v>0</v>
      </c>
      <c r="E130" s="17">
        <v>2990.6</v>
      </c>
    </row>
    <row r="131" spans="1:5" ht="105">
      <c r="A131" s="2" t="s">
        <v>211</v>
      </c>
      <c r="B131" s="47" t="s">
        <v>226</v>
      </c>
      <c r="C131" s="17">
        <v>175212</v>
      </c>
      <c r="D131" s="17">
        <f t="shared" si="6"/>
        <v>21204</v>
      </c>
      <c r="E131" s="17">
        <v>196416</v>
      </c>
    </row>
    <row r="132" spans="1:5" ht="60">
      <c r="A132" s="2" t="s">
        <v>212</v>
      </c>
      <c r="B132" s="48" t="s">
        <v>158</v>
      </c>
      <c r="C132" s="17">
        <v>1116</v>
      </c>
      <c r="D132" s="17">
        <f>E132-C132</f>
        <v>0</v>
      </c>
      <c r="E132" s="17">
        <v>1116</v>
      </c>
    </row>
    <row r="133" spans="1:5" ht="15.75">
      <c r="A133" s="3" t="s">
        <v>40</v>
      </c>
      <c r="B133" s="49" t="s">
        <v>34</v>
      </c>
      <c r="C133" s="16">
        <f>C134</f>
        <v>312.9</v>
      </c>
      <c r="D133" s="16">
        <f>D134</f>
        <v>-265.55768</v>
      </c>
      <c r="E133" s="16">
        <f>E134</f>
        <v>47.34232</v>
      </c>
    </row>
    <row r="134" spans="1:5" ht="60">
      <c r="A134" s="2" t="s">
        <v>213</v>
      </c>
      <c r="B134" s="50" t="s">
        <v>214</v>
      </c>
      <c r="C134" s="17">
        <v>312.9</v>
      </c>
      <c r="D134" s="17">
        <f>E134-C134</f>
        <v>-265.55768</v>
      </c>
      <c r="E134" s="17">
        <v>47.34232</v>
      </c>
    </row>
    <row r="135" spans="1:5" ht="15.75">
      <c r="A135" s="3" t="s">
        <v>159</v>
      </c>
      <c r="B135" s="49" t="s">
        <v>161</v>
      </c>
      <c r="C135" s="16">
        <f>C136</f>
        <v>0</v>
      </c>
      <c r="D135" s="19"/>
      <c r="E135" s="16">
        <f>E136</f>
        <v>0</v>
      </c>
    </row>
    <row r="136" spans="1:5" ht="30">
      <c r="A136" s="2" t="s">
        <v>98</v>
      </c>
      <c r="B136" s="51" t="s">
        <v>99</v>
      </c>
      <c r="C136" s="17"/>
      <c r="D136" s="18"/>
      <c r="E136" s="17"/>
    </row>
    <row r="137" spans="1:5" ht="15.75">
      <c r="A137" s="3"/>
      <c r="B137" s="12" t="s">
        <v>162</v>
      </c>
      <c r="C137" s="16">
        <f>C6+C65</f>
        <v>906429.2355300001</v>
      </c>
      <c r="D137" s="16">
        <f>D6+D65</f>
        <v>-5775.312060000013</v>
      </c>
      <c r="E137" s="16">
        <f>E6+E65</f>
        <v>900653.92347</v>
      </c>
    </row>
    <row r="138" spans="3:5" ht="12.75">
      <c r="C138" s="53"/>
      <c r="D138" s="53"/>
      <c r="E138" s="53"/>
    </row>
    <row r="139" spans="3:5" ht="12.75">
      <c r="C139" s="53"/>
      <c r="D139" s="53"/>
      <c r="E139" s="53"/>
    </row>
    <row r="140" spans="3:5" ht="12.75">
      <c r="C140" s="53"/>
      <c r="D140" s="53"/>
      <c r="E140" s="53"/>
    </row>
    <row r="141" spans="3:5" ht="12.75">
      <c r="C141" s="53"/>
      <c r="D141" s="53"/>
      <c r="E141" s="53"/>
    </row>
    <row r="142" spans="3:5" ht="12.75">
      <c r="C142" s="53"/>
      <c r="D142" s="53"/>
      <c r="E142" s="53"/>
    </row>
    <row r="143" spans="3:5" ht="12.75">
      <c r="C143" s="53"/>
      <c r="D143" s="53"/>
      <c r="E143" s="53"/>
    </row>
  </sheetData>
  <mergeCells count="1">
    <mergeCell ref="A2:E2"/>
  </mergeCells>
  <printOptions/>
  <pageMargins left="0.7086614173228347" right="0" top="0.3937007874015748" bottom="0.31496062992125984" header="0.5118110236220472" footer="0.31496062992125984"/>
  <pageSetup fitToHeight="3" horizontalDpi="600" verticalDpi="600" orientation="portrait" paperSize="9" scale="75" r:id="rId1"/>
  <headerFooter alignWithMargins="0">
    <oddFooter>&amp;CСтраница &amp;P</oddFooter>
  </headerFooter>
  <rowBreaks count="5" manualBreakCount="5">
    <brk id="34" max="7" man="1"/>
    <brk id="62" max="4" man="1"/>
    <brk id="82" max="4" man="1"/>
    <brk id="105" max="4" man="1"/>
    <brk id="1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2011-01-05T19:06:53Z</cp:lastPrinted>
  <dcterms:created xsi:type="dcterms:W3CDTF">2005-10-31T07:03:47Z</dcterms:created>
  <dcterms:modified xsi:type="dcterms:W3CDTF">2011-01-13T03:21:36Z</dcterms:modified>
  <cp:category/>
  <cp:version/>
  <cp:contentType/>
  <cp:contentStatus/>
</cp:coreProperties>
</file>